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hcarmelorgil-my.sharepoint.com/personal/dovrut_hcarmel_org_il/Documents/מסמכים/"/>
    </mc:Choice>
  </mc:AlternateContent>
  <xr:revisionPtr revIDLastSave="0" documentId="8_{3BE438EB-F476-41E1-8D22-1D9BEA84B5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הצעות מחיר מכרז אבטחה 18.2024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2" l="1"/>
  <c r="AC3" i="2"/>
  <c r="Z3" i="2"/>
  <c r="W3" i="2"/>
  <c r="T3" i="2"/>
  <c r="Q3" i="2"/>
  <c r="N3" i="2"/>
  <c r="K3" i="2"/>
  <c r="H3" i="2"/>
  <c r="E3" i="2"/>
  <c r="B3" i="2"/>
  <c r="AF12" i="2" l="1"/>
  <c r="AF14" i="2" l="1"/>
  <c r="AC12" i="2" l="1"/>
  <c r="AC14" i="2" s="1"/>
  <c r="D30" i="2"/>
  <c r="C29" i="2"/>
  <c r="D29" i="2" s="1"/>
  <c r="C28" i="2" l="1"/>
  <c r="Z12" i="2"/>
  <c r="Z14" i="2" s="1"/>
  <c r="W12" i="2"/>
  <c r="T12" i="2"/>
  <c r="Q12" i="2"/>
  <c r="N12" i="2"/>
  <c r="K12" i="2"/>
  <c r="H12" i="2"/>
  <c r="E12" i="2"/>
  <c r="D28" i="2" l="1"/>
  <c r="K14" i="2" l="1"/>
  <c r="C24" i="2" s="1"/>
  <c r="D24" i="2" s="1"/>
  <c r="H14" i="2"/>
  <c r="E14" i="2"/>
  <c r="C21" i="2" s="1"/>
  <c r="D21" i="2" s="1"/>
  <c r="C27" i="2" l="1"/>
  <c r="D27" i="2" s="1"/>
  <c r="B12" i="2"/>
  <c r="B14" i="2" s="1"/>
  <c r="C20" i="2" s="1"/>
  <c r="W14" i="2" l="1"/>
  <c r="T14" i="2"/>
  <c r="C23" i="2" s="1"/>
  <c r="D23" i="2" s="1"/>
  <c r="Q14" i="2" l="1"/>
  <c r="C25" i="2" l="1"/>
  <c r="D25" i="2" s="1"/>
  <c r="C26" i="2"/>
  <c r="D26" i="2" s="1"/>
  <c r="N14" i="2"/>
  <c r="C22" i="2" s="1"/>
  <c r="D22" i="2" s="1"/>
  <c r="D20" i="2"/>
  <c r="D31" i="2" l="1"/>
</calcChain>
</file>

<file path=xl/sharedStrings.xml><?xml version="1.0" encoding="utf-8"?>
<sst xmlns="http://schemas.openxmlformats.org/spreadsheetml/2006/main" count="207" uniqueCount="76">
  <si>
    <t xml:space="preserve">שכר יסוד </t>
  </si>
  <si>
    <t>עלות תנאים סוציאליים באופן מלא</t>
  </si>
  <si>
    <t>עלות הכשרות וריענונים כולל תשלום שכר באימון</t>
  </si>
  <si>
    <t xml:space="preserve">עלות ביגוד, חימוש, אגרות נשק, ביטוחים, ערבויות </t>
  </si>
  <si>
    <t>עלות פרסום, שיווק, הוצאות משרד, הנהלה וכלליות</t>
  </si>
  <si>
    <t>סה"כ עלות ללא רווח</t>
  </si>
  <si>
    <t>העלות בשקלים חדשים ללא מע"מ</t>
  </si>
  <si>
    <t>תפקיד</t>
  </si>
  <si>
    <t>אומדן שעות בשנה</t>
  </si>
  <si>
    <t>עלות אמצעי קשר בהתאם להוראות המכרז</t>
  </si>
  <si>
    <t>תוספת לשכר יסוד גבוה יותר</t>
  </si>
  <si>
    <t>תוספת עלות תנאים סוציאליים לשכר גבוה יותר</t>
  </si>
  <si>
    <t xml:space="preserve">עלות הכשרות וריענונים כולל תשלום שכר באימון </t>
  </si>
  <si>
    <t>מאבטח מוס"ח לשעה</t>
  </si>
  <si>
    <t>מאבטח חמוש לאירועים</t>
  </si>
  <si>
    <t>מאבטח מחלקת רווחה</t>
  </si>
  <si>
    <t>עלות כלכלה באירוע</t>
  </si>
  <si>
    <t>אין למלא</t>
  </si>
  <si>
    <t>סדרן לא חמוש לאירועים לשעה</t>
  </si>
  <si>
    <t>סדרן לא חמוש לאירועים לשנה</t>
  </si>
  <si>
    <t>עלות מפקחים כולל רכב בהתאם להוראות המכרז</t>
  </si>
  <si>
    <t>חובה להגיש הצעת מחיר. משתתף שלא יגיש הצעה לפריט זה, תיפסל ההצעה כולה</t>
  </si>
  <si>
    <t>הבהרה: ראו הסבר מפורט לאופן הגשת הצעות המחיר במסמכי המכרז</t>
  </si>
  <si>
    <t>חיבור לחצן מצוקה למוקד הקבלן</t>
  </si>
  <si>
    <t>חיבור מערכת אזעקה למוקד הקבלן</t>
  </si>
  <si>
    <r>
      <t>בהתאם להזמנה המחיר לא יעלה על 2,000 ₪ לחודש כולל דלק, לא כולל סייר ולא כולל מע"מ.</t>
    </r>
    <r>
      <rPr>
        <b/>
        <sz val="12"/>
        <color theme="1"/>
        <rFont val="David"/>
        <family val="2"/>
      </rPr>
      <t xml:space="preserve"> לא משוקלל במסגרת בחירת ההצעה הזוכה</t>
    </r>
  </si>
  <si>
    <t xml:space="preserve"> סייר  ללא רכב לשעה</t>
  </si>
  <si>
    <t>מפקח  ללא רכב לשעה</t>
  </si>
  <si>
    <t>מאבטח מוסדות חינוך/ ציבור חמוש/ לשעה</t>
  </si>
  <si>
    <t>בודק בטחוני למוסדות חינוך/ ציבור / לשעה</t>
  </si>
  <si>
    <t>מחיר ליחידה ללא מע"מ</t>
  </si>
  <si>
    <t>סה"כ עלות לשנה ללא מע"מ</t>
  </si>
  <si>
    <t>עלות מפקח כולל רכב בהתאם להוראות המכרז</t>
  </si>
  <si>
    <r>
      <t xml:space="preserve">הצעת מחיר </t>
    </r>
    <r>
      <rPr>
        <b/>
        <sz val="12"/>
        <color theme="1"/>
        <rFont val="David"/>
        <family val="2"/>
      </rPr>
      <t>לחודש</t>
    </r>
    <r>
      <rPr>
        <sz val="12"/>
        <color theme="1"/>
        <rFont val="David"/>
        <family val="2"/>
      </rPr>
      <t xml:space="preserve"> לרכב 4*2 כולל דלק ולא כולל סייר ובהתאם לדגמים המפורטים במכרז</t>
    </r>
  </si>
  <si>
    <t>סה"כ לצורך בחינת הצעות במכרז ללא מע"מ בשנה</t>
  </si>
  <si>
    <t>מאבטח מבני ציבור לשעה</t>
  </si>
  <si>
    <t xml:space="preserve"> </t>
  </si>
  <si>
    <r>
      <t>הצעת מחיר להפעלת רחפן באירועים -</t>
    </r>
    <r>
      <rPr>
        <b/>
        <sz val="12"/>
        <color theme="1"/>
        <rFont val="David"/>
        <family val="2"/>
      </rPr>
      <t xml:space="preserve"> </t>
    </r>
  </si>
  <si>
    <r>
      <t xml:space="preserve">סה"כ עלות מוקדן/ית במוקד העירייה לשעה ללא מע"מ                                               </t>
    </r>
    <r>
      <rPr>
        <b/>
        <sz val="14"/>
        <color theme="1"/>
        <rFont val="David"/>
        <family val="2"/>
      </rPr>
      <t xml:space="preserve"> </t>
    </r>
    <r>
      <rPr>
        <b/>
        <sz val="16"/>
        <color theme="1"/>
        <rFont val="David"/>
        <family val="2"/>
      </rPr>
      <t>הצעת המחיר לא תעלה על 65 ₪ לשעה ללא מע"מ</t>
    </r>
  </si>
  <si>
    <t xml:space="preserve"> מנב"ט  לשעה</t>
  </si>
  <si>
    <t>סדרן ספורט לאירועים</t>
  </si>
  <si>
    <t>סייר מחלקת רווחה</t>
  </si>
  <si>
    <t>רכב סיור (רווחה, עירוני)</t>
  </si>
  <si>
    <r>
      <t xml:space="preserve">הצעת מחיר </t>
    </r>
    <r>
      <rPr>
        <b/>
        <sz val="12"/>
        <color theme="1"/>
        <rFont val="David"/>
        <family val="2"/>
      </rPr>
      <t>לחודש</t>
    </r>
    <r>
      <rPr>
        <sz val="12"/>
        <color theme="1"/>
        <rFont val="David"/>
        <family val="2"/>
      </rPr>
      <t xml:space="preserve"> לאופנוע 250 סמ"ק כולל דלק ולא כולל סייר - </t>
    </r>
    <r>
      <rPr>
        <b/>
        <sz val="14"/>
        <color theme="1"/>
        <rFont val="David"/>
        <family val="2"/>
      </rPr>
      <t>לא ישוקלל במסגרת בחירת ההצעה הזוכה</t>
    </r>
  </si>
  <si>
    <t>הצעה להזמנה לרחפן בודד, עד 4 שעות</t>
  </si>
  <si>
    <t>בודק בטחוני לאירועים לשעה</t>
  </si>
  <si>
    <t>סדרן תרבות וספורט / מאבטח במה / כח התערבות לאירועים לשעה</t>
  </si>
  <si>
    <t>מאבטח/ סייר מחלקת רווחה לשעה</t>
  </si>
  <si>
    <t>מאבטח חמוש לאירועים לשעה</t>
  </si>
  <si>
    <t>טבלת סיכום הצעות המחיר לשנה (תשומת לב המציעים - טבלת הסיכום משורה 20 - 32 נעולה ותתמלא באופן אוטומטי עם מילוי הצעות המחיר לכל העבודות והשירותים הנדרשים)</t>
  </si>
  <si>
    <r>
      <t xml:space="preserve">רווח שאינו נמוך מ 4% </t>
    </r>
    <r>
      <rPr>
        <b/>
        <u/>
        <sz val="12"/>
        <color theme="1"/>
        <rFont val="David"/>
        <family val="2"/>
      </rPr>
      <t>(יש למלא את סכום הרווח בשקלים. חובה לציין סכום בשקלים המהווה לפחות 4% רווח)</t>
    </r>
  </si>
  <si>
    <r>
      <t>רווח שאינו נמוך מ 4% (</t>
    </r>
    <r>
      <rPr>
        <b/>
        <u/>
        <sz val="12"/>
        <color theme="1"/>
        <rFont val="David"/>
        <family val="2"/>
      </rPr>
      <t>יש למלא את סכום הרווח בשקלים. חובה לציין סכום בשקלים המהווה לפחות 4% רווח)</t>
    </r>
  </si>
  <si>
    <r>
      <t xml:space="preserve">רווח שאינו נמוך מ 4%. </t>
    </r>
    <r>
      <rPr>
        <b/>
        <u/>
        <sz val="12"/>
        <color theme="1"/>
        <rFont val="David"/>
        <family val="2"/>
      </rPr>
      <t>יש למלא את סכום הרווח בשקלים. חובה לציין סכום בשקלים המהווה לפחות 4% רווח)</t>
    </r>
  </si>
  <si>
    <r>
      <t>רווח שאינו נמוך מ 4%. י</t>
    </r>
    <r>
      <rPr>
        <b/>
        <u/>
        <sz val="12"/>
        <color theme="1"/>
        <rFont val="David"/>
        <family val="2"/>
      </rPr>
      <t>ש למלא את סכום הרווח בשקלים. חובה לציין סכום בשקלים המהווה לפחות 4% רווח)</t>
    </r>
  </si>
  <si>
    <r>
      <t>רווח שאינו נמוך מ 4%.י</t>
    </r>
    <r>
      <rPr>
        <b/>
        <u/>
        <sz val="12"/>
        <color theme="1"/>
        <rFont val="David"/>
        <family val="2"/>
      </rPr>
      <t>ש למלא את סכום הרווח בשקלים. חובה לציין סכום בשקלים המהווה לפחות 4% רווח)</t>
    </r>
  </si>
  <si>
    <r>
      <t xml:space="preserve">רווח שאינו נמוך מ 4%. </t>
    </r>
    <r>
      <rPr>
        <b/>
        <u/>
        <sz val="12"/>
        <color theme="1"/>
        <rFont val="David"/>
        <family val="2"/>
      </rPr>
      <t>(יש למלא את סכום הרווח בשקלים. חובה לציין סכום בשקלים המהווה לפחות 4% רווח)</t>
    </r>
  </si>
  <si>
    <r>
      <t xml:space="preserve">רווח שאינו נמוך מ 4%. </t>
    </r>
    <r>
      <rPr>
        <b/>
        <sz val="12"/>
        <color theme="1"/>
        <rFont val="David"/>
        <family val="2"/>
      </rPr>
      <t>(</t>
    </r>
    <r>
      <rPr>
        <b/>
        <u/>
        <sz val="12"/>
        <color theme="1"/>
        <rFont val="David"/>
        <family val="2"/>
      </rPr>
      <t>יש למלא את סכום הרווח בשקלים. חובה לציין סכום בשקלים המהווה לפחות 4% רווח)</t>
    </r>
  </si>
  <si>
    <r>
      <t>רווח שאינו נמוך מ 4%. (</t>
    </r>
    <r>
      <rPr>
        <b/>
        <u/>
        <sz val="12"/>
        <color theme="1"/>
        <rFont val="David"/>
        <family val="2"/>
      </rPr>
      <t>יש למלא את סכום הרווח בשקלים. חובה לציין סכום בשקלים המהווה לפחות 4% רווח)</t>
    </r>
  </si>
  <si>
    <t xml:space="preserve">חיבור ומתן שירותי מוקד רמה א' ללחצן מצוקה בודד לחודש ללא מע"מ. יש לציין מחיר ליחידת לחצן לחודש. </t>
  </si>
  <si>
    <t>חיבור ומתן שירותי מוקד רמה א' למערכת אזעקה (פריצה / אש)  בודד לחודש ללא מע"מ. יש לציין מחיר ליח' לחודש</t>
  </si>
  <si>
    <t>הצעה לחודש, לרכב אחד,  לא כולל מע"מ</t>
  </si>
  <si>
    <t>הצעה לחודש לאופנוע אחד, לא כולל מע"מ</t>
  </si>
  <si>
    <t>חובה להגיש הצעת מחיר. משתתף שלא יגיש הצעה לפריט זה, תיפסל ההצעה כולה. ביצוע כפוף להזמנה</t>
  </si>
  <si>
    <r>
      <t>המחיר לא יעלה על 1,000 ₪ להזמנה כולל מפעיל, תכנה ופריקת המצלמה למוקד העירייה. המחיר לא כולל מע"מ.</t>
    </r>
    <r>
      <rPr>
        <b/>
        <sz val="12"/>
        <color theme="1"/>
        <rFont val="David"/>
        <family val="2"/>
      </rPr>
      <t xml:space="preserve"> לא משוקלל במסגרת בחירת ההצעה הזוכה</t>
    </r>
  </si>
  <si>
    <r>
      <t xml:space="preserve">סה"כבודק בטחוני למוסדות חינוך/ ציבור לשעה ללא מע"מ                             </t>
    </r>
    <r>
      <rPr>
        <b/>
        <sz val="16"/>
        <color theme="1"/>
        <rFont val="David"/>
        <family val="2"/>
      </rPr>
      <t xml:space="preserve"> הצעת המחיר לא תעלה על 80 ₪ לשעה ללא מע"מ</t>
    </r>
  </si>
  <si>
    <r>
      <t xml:space="preserve">סה"כ עלות מאבטח מוס"ח לשעה ללא מע"מ                                               </t>
    </r>
    <r>
      <rPr>
        <b/>
        <sz val="14"/>
        <color theme="1"/>
        <rFont val="David"/>
        <family val="2"/>
      </rPr>
      <t xml:space="preserve"> </t>
    </r>
    <r>
      <rPr>
        <b/>
        <sz val="16"/>
        <color theme="1"/>
        <rFont val="David"/>
        <family val="2"/>
      </rPr>
      <t>הצעת המחיר לא תעלה על 85 ₪ לשעה ללא מע"מ</t>
    </r>
  </si>
  <si>
    <r>
      <t xml:space="preserve">סה"כ בודק בטחוני לאירועים לשעה ללא מע"מ   </t>
    </r>
    <r>
      <rPr>
        <b/>
        <sz val="16"/>
        <color theme="1"/>
        <rFont val="David"/>
        <family val="2"/>
      </rPr>
      <t>הצעת המחיר לא תעלה על  85 ₪ לשעה ללא מע"מ</t>
    </r>
  </si>
  <si>
    <r>
      <t xml:space="preserve">סה"כ סדרן תרבות וספורט / מאבטח במה / כח התערבות  לאירועים לשעה ללא מע"מ                             </t>
    </r>
    <r>
      <rPr>
        <b/>
        <sz val="16"/>
        <color theme="1"/>
        <rFont val="David"/>
        <family val="2"/>
      </rPr>
      <t xml:space="preserve"> הצעת המחיר לא תעלה על 85 ₪ לשעה ללא מע"מ</t>
    </r>
  </si>
  <si>
    <r>
      <t xml:space="preserve">סה"כ מאבטח חמוש לאירועים לשעה ללא מע"מ                             </t>
    </r>
    <r>
      <rPr>
        <b/>
        <sz val="16"/>
        <color theme="1"/>
        <rFont val="David"/>
        <family val="2"/>
      </rPr>
      <t xml:space="preserve"> הצעת המחיר לא תעלה על  85 ₪ לשעה ללא מע"מ</t>
    </r>
  </si>
  <si>
    <r>
      <t xml:space="preserve">סה"כ מאבטח מחלקת רווחה לשעה ללא מע"מ                                              </t>
    </r>
    <r>
      <rPr>
        <b/>
        <sz val="16"/>
        <color theme="1"/>
        <rFont val="David"/>
        <family val="2"/>
      </rPr>
      <t>הצעת המחיר לא תעלה על  85 ₪ לשעה ללא מע"מ</t>
    </r>
  </si>
  <si>
    <r>
      <t xml:space="preserve">סה"כ סדרן לא  חמוש לאירועים לשעה ללא מע"מ                             </t>
    </r>
    <r>
      <rPr>
        <b/>
        <sz val="16"/>
        <color theme="1"/>
        <rFont val="David"/>
        <family val="2"/>
      </rPr>
      <t xml:space="preserve"> הצעת המחיר לא תעלה על 85 ₪ לשעה ללא מע"מ</t>
    </r>
  </si>
  <si>
    <r>
      <t xml:space="preserve">סה"כ עלות סייר/ מפקח  מוס"ח לשעה ללא מע"מ                                               </t>
    </r>
    <r>
      <rPr>
        <b/>
        <sz val="14"/>
        <color theme="1"/>
        <rFont val="David"/>
        <family val="2"/>
      </rPr>
      <t xml:space="preserve"> </t>
    </r>
    <r>
      <rPr>
        <b/>
        <sz val="16"/>
        <color theme="1"/>
        <rFont val="David"/>
        <family val="2"/>
      </rPr>
      <t>הצעת המחיר לא תעלה על  85 ₪ לשעה ללא מע"מ</t>
    </r>
  </si>
  <si>
    <r>
      <t xml:space="preserve">סה"כ עלות מנב"ט לשעה ללא מע"מ                                               </t>
    </r>
    <r>
      <rPr>
        <b/>
        <sz val="14"/>
        <color theme="1"/>
        <rFont val="David"/>
        <family val="2"/>
      </rPr>
      <t xml:space="preserve"> </t>
    </r>
    <r>
      <rPr>
        <b/>
        <sz val="16"/>
        <color theme="1"/>
        <rFont val="David"/>
        <family val="2"/>
      </rPr>
      <t>הצעת המחיר לא תעלה על  140 ₪ לשעה ללא מע"מ</t>
    </r>
  </si>
  <si>
    <t>מוקדן/ית במוקד המועצה לשעה</t>
  </si>
  <si>
    <t xml:space="preserve">מפקח/ סייר ללא רכב </t>
  </si>
  <si>
    <r>
      <t xml:space="preserve"> המחיר לא יעלה על 5000 ₪ לחודש כולל דלק, לא כולל סייר ולא כולל מע"מ.</t>
    </r>
    <r>
      <rPr>
        <b/>
        <sz val="12"/>
        <color theme="1"/>
        <rFont val="David"/>
        <family val="2"/>
      </rPr>
      <t xml:space="preserve"> לא משוקלל במסגרת בחירת ההצעה הזוכה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</si>
</sst>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"/>
  </numFmts>
  <fonts count="11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2"/>
      <name val="David"/>
      <family val="2"/>
    </font>
    <font>
      <sz val="12"/>
      <name val="David"/>
      <family val="2"/>
    </font>
    <font>
      <b/>
      <sz val="14"/>
      <color theme="1"/>
      <name val="David"/>
      <family val="2"/>
    </font>
    <font>
      <b/>
      <sz val="16"/>
      <color theme="1"/>
      <name val="David"/>
      <family val="2"/>
    </font>
    <font>
      <sz val="11"/>
      <color theme="1"/>
      <name val="Arial"/>
      <family val="2"/>
      <charset val="177"/>
      <scheme val="minor"/>
    </font>
    <font>
      <b/>
      <sz val="20"/>
      <color theme="1"/>
      <name val="David"/>
      <family val="2"/>
    </font>
    <font>
      <b/>
      <sz val="15"/>
      <color theme="1"/>
      <name val="David"/>
      <family val="2"/>
    </font>
    <font>
      <b/>
      <u/>
      <sz val="12"/>
      <color theme="1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3" fontId="1" fillId="0" borderId="0" xfId="1" applyFont="1" applyFill="1" applyBorder="1" applyAlignment="1" applyProtection="1">
      <alignment horizontal="center" vertical="center" wrapText="1"/>
      <protection locked="0"/>
    </xf>
    <xf numFmtId="3" fontId="1" fillId="2" borderId="3" xfId="0" applyNumberFormat="1" applyFont="1" applyFill="1" applyBorder="1" applyAlignment="1" applyProtection="1">
      <alignment horizontal="center" vertical="center"/>
      <protection locked="0"/>
    </xf>
    <xf numFmtId="3" fontId="1" fillId="2" borderId="11" xfId="0" applyNumberFormat="1" applyFont="1" applyFill="1" applyBorder="1" applyAlignment="1" applyProtection="1">
      <alignment horizontal="center" vertical="center"/>
      <protection locked="0"/>
    </xf>
    <xf numFmtId="43" fontId="1" fillId="2" borderId="3" xfId="1" applyFont="1" applyFill="1" applyBorder="1" applyAlignment="1" applyProtection="1">
      <alignment vertical="center" wrapText="1"/>
      <protection locked="0"/>
    </xf>
    <xf numFmtId="43" fontId="1" fillId="2" borderId="8" xfId="1" applyFont="1" applyFill="1" applyBorder="1" applyAlignment="1" applyProtection="1">
      <alignment horizontal="center" vertical="center" wrapText="1"/>
      <protection locked="0"/>
    </xf>
    <xf numFmtId="43" fontId="1" fillId="2" borderId="16" xfId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 readingOrder="2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 readingOrder="2"/>
      <protection locked="0"/>
    </xf>
    <xf numFmtId="0" fontId="2" fillId="0" borderId="3" xfId="0" applyFont="1" applyBorder="1" applyAlignment="1" applyProtection="1">
      <alignment horizontal="center" vertical="center" wrapText="1" readingOrder="2"/>
      <protection locked="0"/>
    </xf>
    <xf numFmtId="0" fontId="2" fillId="0" borderId="4" xfId="0" applyFont="1" applyBorder="1" applyAlignment="1" applyProtection="1">
      <alignment horizontal="center" vertical="center" wrapText="1" readingOrder="2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right" vertical="center" wrapText="1" readingOrder="2"/>
      <protection locked="0"/>
    </xf>
    <xf numFmtId="3" fontId="2" fillId="0" borderId="8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 readingOrder="2"/>
      <protection locked="0"/>
    </xf>
    <xf numFmtId="0" fontId="1" fillId="0" borderId="10" xfId="0" applyFont="1" applyBorder="1" applyAlignment="1" applyProtection="1">
      <alignment horizontal="center" vertical="center" wrapText="1" readingOrder="2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1" fillId="0" borderId="0" xfId="2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right" vertical="center" wrapText="1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5" fillId="0" borderId="11" xfId="0" applyFont="1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right"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"/>
  <sheetViews>
    <sheetView rightToLeft="1" tabSelected="1" topLeftCell="A2" zoomScaleNormal="100" workbookViewId="0">
      <selection sqref="A1:XFD1"/>
    </sheetView>
  </sheetViews>
  <sheetFormatPr defaultColWidth="8.75" defaultRowHeight="15.75" x14ac:dyDescent="0.25"/>
  <cols>
    <col min="1" max="1" width="29.625" style="1" bestFit="1" customWidth="1"/>
    <col min="2" max="2" width="12.75" style="2" customWidth="1"/>
    <col min="3" max="3" width="12.25" style="2" customWidth="1"/>
    <col min="4" max="4" width="21.5" style="2" bestFit="1" customWidth="1"/>
    <col min="5" max="5" width="21.125" style="2" customWidth="1"/>
    <col min="6" max="6" width="11.875" style="2" customWidth="1"/>
    <col min="7" max="7" width="21.5" style="2" bestFit="1" customWidth="1"/>
    <col min="8" max="9" width="8.75" style="2"/>
    <col min="10" max="10" width="21.5" style="2" bestFit="1" customWidth="1"/>
    <col min="11" max="11" width="8.75" style="2"/>
    <col min="12" max="12" width="8.75" style="1"/>
    <col min="13" max="13" width="20" style="1" customWidth="1"/>
    <col min="14" max="14" width="17.125" style="2" customWidth="1"/>
    <col min="15" max="15" width="8.75" style="1"/>
    <col min="16" max="16" width="16.625" style="1" customWidth="1"/>
    <col min="17" max="17" width="8.75" style="2"/>
    <col min="18" max="18" width="8.75" style="1"/>
    <col min="19" max="19" width="16.25" style="1" customWidth="1"/>
    <col min="20" max="21" width="8.75" style="1"/>
    <col min="22" max="22" width="29.75" style="1" bestFit="1" customWidth="1"/>
    <col min="23" max="24" width="8.75" style="1"/>
    <col min="25" max="25" width="21.5" style="1" bestFit="1" customWidth="1"/>
    <col min="26" max="27" width="8.75" style="1"/>
    <col min="28" max="28" width="17.625" style="1" customWidth="1"/>
    <col min="29" max="29" width="12.75" style="1" customWidth="1"/>
    <col min="30" max="30" width="8.75" style="1"/>
    <col min="31" max="31" width="18.5" style="1" customWidth="1"/>
    <col min="32" max="32" width="12.75" style="1" customWidth="1"/>
    <col min="33" max="16384" width="8.75" style="1"/>
  </cols>
  <sheetData>
    <row r="1" spans="1:32" ht="63" x14ac:dyDescent="0.25">
      <c r="A1" s="49" t="s">
        <v>28</v>
      </c>
      <c r="B1" s="50" t="s">
        <v>6</v>
      </c>
      <c r="C1" s="51"/>
      <c r="D1" s="49" t="s">
        <v>29</v>
      </c>
      <c r="E1" s="50" t="s">
        <v>6</v>
      </c>
      <c r="F1" s="51"/>
      <c r="G1" s="49" t="s">
        <v>45</v>
      </c>
      <c r="H1" s="50" t="s">
        <v>6</v>
      </c>
      <c r="I1" s="51"/>
      <c r="J1" s="49" t="s">
        <v>46</v>
      </c>
      <c r="K1" s="50" t="s">
        <v>6</v>
      </c>
      <c r="M1" s="49" t="s">
        <v>48</v>
      </c>
      <c r="N1" s="50" t="s">
        <v>6</v>
      </c>
      <c r="P1" s="49" t="s">
        <v>47</v>
      </c>
      <c r="Q1" s="50" t="s">
        <v>6</v>
      </c>
      <c r="S1" s="49" t="s">
        <v>18</v>
      </c>
      <c r="T1" s="50" t="s">
        <v>6</v>
      </c>
      <c r="V1" s="49" t="s">
        <v>26</v>
      </c>
      <c r="W1" s="50" t="s">
        <v>6</v>
      </c>
      <c r="Y1" s="49" t="s">
        <v>27</v>
      </c>
      <c r="Z1" s="50" t="s">
        <v>6</v>
      </c>
      <c r="AB1" s="49" t="s">
        <v>73</v>
      </c>
      <c r="AC1" s="50" t="s">
        <v>6</v>
      </c>
      <c r="AE1" s="49" t="s">
        <v>39</v>
      </c>
      <c r="AF1" s="50" t="s">
        <v>6</v>
      </c>
    </row>
    <row r="2" spans="1:32" s="17" customFormat="1" ht="30" customHeight="1" x14ac:dyDescent="0.25">
      <c r="A2" s="40" t="s">
        <v>0</v>
      </c>
      <c r="B2" s="41">
        <v>45</v>
      </c>
      <c r="C2" s="18"/>
      <c r="D2" s="40" t="s">
        <v>0</v>
      </c>
      <c r="E2" s="41">
        <v>42</v>
      </c>
      <c r="F2" s="18"/>
      <c r="G2" s="40" t="s">
        <v>0</v>
      </c>
      <c r="H2" s="41">
        <v>42</v>
      </c>
      <c r="I2" s="18"/>
      <c r="J2" s="40" t="s">
        <v>0</v>
      </c>
      <c r="K2" s="41">
        <v>42</v>
      </c>
      <c r="M2" s="40" t="s">
        <v>0</v>
      </c>
      <c r="N2" s="41">
        <v>42</v>
      </c>
      <c r="P2" s="40" t="s">
        <v>0</v>
      </c>
      <c r="Q2" s="41">
        <v>45</v>
      </c>
      <c r="S2" s="40" t="s">
        <v>0</v>
      </c>
      <c r="T2" s="41">
        <v>42</v>
      </c>
      <c r="V2" s="40" t="s">
        <v>0</v>
      </c>
      <c r="W2" s="41">
        <v>45</v>
      </c>
      <c r="Y2" s="40" t="s">
        <v>0</v>
      </c>
      <c r="Z2" s="41">
        <v>45</v>
      </c>
      <c r="AB2" s="40" t="s">
        <v>0</v>
      </c>
      <c r="AC2" s="41">
        <v>41</v>
      </c>
      <c r="AE2" s="40" t="s">
        <v>0</v>
      </c>
      <c r="AF2" s="41">
        <v>50</v>
      </c>
    </row>
    <row r="3" spans="1:32" s="17" customFormat="1" ht="45" customHeight="1" x14ac:dyDescent="0.25">
      <c r="A3" s="40" t="s">
        <v>1</v>
      </c>
      <c r="B3" s="42">
        <f>B2*57%</f>
        <v>25.65</v>
      </c>
      <c r="C3" s="43"/>
      <c r="D3" s="40" t="s">
        <v>1</v>
      </c>
      <c r="E3" s="42">
        <f>E2*57%</f>
        <v>23.939999999999998</v>
      </c>
      <c r="F3" s="18"/>
      <c r="G3" s="40" t="s">
        <v>1</v>
      </c>
      <c r="H3" s="42">
        <f>H2*57%</f>
        <v>23.939999999999998</v>
      </c>
      <c r="I3" s="18"/>
      <c r="J3" s="40" t="s">
        <v>1</v>
      </c>
      <c r="K3" s="41">
        <f>K2*57%</f>
        <v>23.939999999999998</v>
      </c>
      <c r="M3" s="40" t="s">
        <v>1</v>
      </c>
      <c r="N3" s="41">
        <f>N2*57%</f>
        <v>23.939999999999998</v>
      </c>
      <c r="P3" s="40" t="s">
        <v>1</v>
      </c>
      <c r="Q3" s="41">
        <f>Q2*57%</f>
        <v>25.65</v>
      </c>
      <c r="S3" s="40" t="s">
        <v>1</v>
      </c>
      <c r="T3" s="42">
        <f>T2*57%</f>
        <v>23.939999999999998</v>
      </c>
      <c r="V3" s="40" t="s">
        <v>1</v>
      </c>
      <c r="W3" s="42">
        <f>W2*57%</f>
        <v>25.65</v>
      </c>
      <c r="Y3" s="40" t="s">
        <v>1</v>
      </c>
      <c r="Z3" s="42">
        <f>Z2*57%</f>
        <v>25.65</v>
      </c>
      <c r="AB3" s="40" t="s">
        <v>1</v>
      </c>
      <c r="AC3" s="42">
        <f>AC2*57%</f>
        <v>23.369999999999997</v>
      </c>
      <c r="AE3" s="40" t="s">
        <v>1</v>
      </c>
      <c r="AF3" s="42">
        <f>AF2*57%</f>
        <v>28.499999999999996</v>
      </c>
    </row>
    <row r="4" spans="1:32" ht="50.45" customHeight="1" x14ac:dyDescent="0.25">
      <c r="A4" s="23" t="s">
        <v>32</v>
      </c>
      <c r="B4" s="52">
        <v>2</v>
      </c>
      <c r="D4" s="23" t="s">
        <v>32</v>
      </c>
      <c r="E4" s="52">
        <v>2</v>
      </c>
      <c r="G4" s="23" t="s">
        <v>32</v>
      </c>
      <c r="H4" s="52">
        <v>2</v>
      </c>
      <c r="J4" s="23" t="s">
        <v>32</v>
      </c>
      <c r="K4" s="52">
        <v>2</v>
      </c>
      <c r="M4" s="23" t="s">
        <v>32</v>
      </c>
      <c r="N4" s="52">
        <v>2</v>
      </c>
      <c r="P4" s="23" t="s">
        <v>32</v>
      </c>
      <c r="Q4" s="52">
        <v>2</v>
      </c>
      <c r="S4" s="23" t="s">
        <v>32</v>
      </c>
      <c r="T4" s="52">
        <v>2</v>
      </c>
      <c r="V4" s="23" t="s">
        <v>32</v>
      </c>
      <c r="W4" s="52">
        <v>2</v>
      </c>
      <c r="Y4" s="23" t="s">
        <v>32</v>
      </c>
      <c r="Z4" s="52">
        <v>2</v>
      </c>
      <c r="AB4" s="23" t="s">
        <v>20</v>
      </c>
      <c r="AC4" s="52">
        <v>2</v>
      </c>
      <c r="AE4" s="23" t="s">
        <v>32</v>
      </c>
      <c r="AF4" s="52">
        <v>2</v>
      </c>
    </row>
    <row r="5" spans="1:32" ht="45" customHeight="1" x14ac:dyDescent="0.25">
      <c r="A5" s="23" t="s">
        <v>10</v>
      </c>
      <c r="B5" s="15"/>
      <c r="C5" s="4"/>
      <c r="D5" s="23" t="s">
        <v>10</v>
      </c>
      <c r="E5" s="16"/>
      <c r="G5" s="23" t="s">
        <v>10</v>
      </c>
      <c r="H5" s="16"/>
      <c r="J5" s="23" t="s">
        <v>10</v>
      </c>
      <c r="K5" s="16"/>
      <c r="M5" s="23" t="s">
        <v>10</v>
      </c>
      <c r="N5" s="16"/>
      <c r="P5" s="23" t="s">
        <v>10</v>
      </c>
      <c r="Q5" s="16"/>
      <c r="S5" s="23" t="s">
        <v>10</v>
      </c>
      <c r="T5" s="16"/>
      <c r="V5" s="23" t="s">
        <v>10</v>
      </c>
      <c r="W5" s="15"/>
      <c r="Y5" s="23" t="s">
        <v>10</v>
      </c>
      <c r="Z5" s="15"/>
      <c r="AB5" s="23" t="s">
        <v>10</v>
      </c>
      <c r="AC5" s="15"/>
      <c r="AE5" s="23" t="s">
        <v>10</v>
      </c>
      <c r="AF5" s="15"/>
    </row>
    <row r="6" spans="1:32" ht="45" customHeight="1" x14ac:dyDescent="0.25">
      <c r="A6" s="23" t="s">
        <v>11</v>
      </c>
      <c r="B6" s="15"/>
      <c r="C6" s="4"/>
      <c r="D6" s="23" t="s">
        <v>11</v>
      </c>
      <c r="E6" s="16"/>
      <c r="G6" s="23" t="s">
        <v>11</v>
      </c>
      <c r="H6" s="16"/>
      <c r="J6" s="23" t="s">
        <v>11</v>
      </c>
      <c r="K6" s="16"/>
      <c r="M6" s="23" t="s">
        <v>11</v>
      </c>
      <c r="N6" s="16"/>
      <c r="P6" s="23" t="s">
        <v>11</v>
      </c>
      <c r="Q6" s="16"/>
      <c r="S6" s="23" t="s">
        <v>11</v>
      </c>
      <c r="T6" s="16"/>
      <c r="V6" s="23" t="s">
        <v>11</v>
      </c>
      <c r="W6" s="15"/>
      <c r="Y6" s="23" t="s">
        <v>11</v>
      </c>
      <c r="Z6" s="15"/>
      <c r="AB6" s="23" t="s">
        <v>11</v>
      </c>
      <c r="AC6" s="15"/>
      <c r="AE6" s="23" t="s">
        <v>11</v>
      </c>
      <c r="AF6" s="15"/>
    </row>
    <row r="7" spans="1:32" ht="42.6" customHeight="1" x14ac:dyDescent="0.25">
      <c r="A7" s="23" t="s">
        <v>12</v>
      </c>
      <c r="B7" s="16"/>
      <c r="D7" s="23" t="s">
        <v>2</v>
      </c>
      <c r="E7" s="16"/>
      <c r="G7" s="23" t="s">
        <v>2</v>
      </c>
      <c r="H7" s="16"/>
      <c r="J7" s="23" t="s">
        <v>2</v>
      </c>
      <c r="K7" s="16"/>
      <c r="M7" s="23" t="s">
        <v>2</v>
      </c>
      <c r="N7" s="16"/>
      <c r="P7" s="23" t="s">
        <v>2</v>
      </c>
      <c r="Q7" s="16"/>
      <c r="S7" s="23" t="s">
        <v>2</v>
      </c>
      <c r="T7" s="16"/>
      <c r="V7" s="23" t="s">
        <v>12</v>
      </c>
      <c r="W7" s="16"/>
      <c r="Y7" s="23" t="s">
        <v>12</v>
      </c>
      <c r="Z7" s="16"/>
      <c r="AB7" s="23" t="s">
        <v>12</v>
      </c>
      <c r="AC7" s="16"/>
      <c r="AE7" s="23" t="s">
        <v>12</v>
      </c>
      <c r="AF7" s="16"/>
    </row>
    <row r="8" spans="1:32" ht="60.6" customHeight="1" x14ac:dyDescent="0.25">
      <c r="A8" s="24" t="s">
        <v>9</v>
      </c>
      <c r="B8" s="16"/>
      <c r="D8" s="24" t="s">
        <v>9</v>
      </c>
      <c r="E8" s="16"/>
      <c r="G8" s="24" t="s">
        <v>9</v>
      </c>
      <c r="H8" s="16"/>
      <c r="J8" s="24" t="s">
        <v>9</v>
      </c>
      <c r="K8" s="16"/>
      <c r="M8" s="24" t="s">
        <v>9</v>
      </c>
      <c r="N8" s="16"/>
      <c r="P8" s="24" t="s">
        <v>9</v>
      </c>
      <c r="Q8" s="16"/>
      <c r="S8" s="24" t="s">
        <v>9</v>
      </c>
      <c r="T8" s="16"/>
      <c r="V8" s="24" t="s">
        <v>9</v>
      </c>
      <c r="W8" s="16"/>
      <c r="Y8" s="24" t="s">
        <v>9</v>
      </c>
      <c r="Z8" s="16"/>
      <c r="AB8" s="24" t="s">
        <v>9</v>
      </c>
      <c r="AC8" s="16"/>
      <c r="AE8" s="24" t="s">
        <v>9</v>
      </c>
      <c r="AF8" s="16"/>
    </row>
    <row r="9" spans="1:32" ht="50.45" customHeight="1" x14ac:dyDescent="0.25">
      <c r="A9" s="23" t="s">
        <v>3</v>
      </c>
      <c r="B9" s="16"/>
      <c r="D9" s="23" t="s">
        <v>3</v>
      </c>
      <c r="E9" s="16"/>
      <c r="G9" s="23" t="s">
        <v>3</v>
      </c>
      <c r="H9" s="16"/>
      <c r="J9" s="23" t="s">
        <v>3</v>
      </c>
      <c r="K9" s="16"/>
      <c r="M9" s="23" t="s">
        <v>3</v>
      </c>
      <c r="N9" s="16"/>
      <c r="P9" s="23" t="s">
        <v>3</v>
      </c>
      <c r="Q9" s="16"/>
      <c r="S9" s="23" t="s">
        <v>3</v>
      </c>
      <c r="T9" s="16"/>
      <c r="V9" s="23" t="s">
        <v>3</v>
      </c>
      <c r="W9" s="16"/>
      <c r="Y9" s="23" t="s">
        <v>3</v>
      </c>
      <c r="Z9" s="16"/>
      <c r="AB9" s="23" t="s">
        <v>3</v>
      </c>
      <c r="AC9" s="16"/>
      <c r="AE9" s="23" t="s">
        <v>3</v>
      </c>
      <c r="AF9" s="16"/>
    </row>
    <row r="10" spans="1:32" ht="48.6" customHeight="1" x14ac:dyDescent="0.25">
      <c r="A10" s="23" t="s">
        <v>4</v>
      </c>
      <c r="B10" s="16"/>
      <c r="D10" s="23" t="s">
        <v>4</v>
      </c>
      <c r="E10" s="16"/>
      <c r="G10" s="23" t="s">
        <v>4</v>
      </c>
      <c r="H10" s="16"/>
      <c r="J10" s="23" t="s">
        <v>4</v>
      </c>
      <c r="K10" s="16"/>
      <c r="M10" s="23" t="s">
        <v>4</v>
      </c>
      <c r="N10" s="16"/>
      <c r="P10" s="23" t="s">
        <v>4</v>
      </c>
      <c r="Q10" s="16"/>
      <c r="S10" s="23" t="s">
        <v>4</v>
      </c>
      <c r="T10" s="16"/>
      <c r="V10" s="23" t="s">
        <v>4</v>
      </c>
      <c r="W10" s="16"/>
      <c r="Y10" s="23" t="s">
        <v>4</v>
      </c>
      <c r="Z10" s="16"/>
      <c r="AB10" s="23" t="s">
        <v>4</v>
      </c>
      <c r="AC10" s="16"/>
      <c r="AE10" s="23" t="s">
        <v>4</v>
      </c>
      <c r="AF10" s="16"/>
    </row>
    <row r="11" spans="1:32" ht="49.15" customHeight="1" x14ac:dyDescent="0.25">
      <c r="A11" s="23" t="s">
        <v>16</v>
      </c>
      <c r="B11" s="52" t="s">
        <v>17</v>
      </c>
      <c r="D11" s="23" t="s">
        <v>16</v>
      </c>
      <c r="E11" s="52" t="s">
        <v>17</v>
      </c>
      <c r="G11" s="23" t="s">
        <v>16</v>
      </c>
      <c r="H11" s="16"/>
      <c r="J11" s="23" t="s">
        <v>16</v>
      </c>
      <c r="K11" s="16"/>
      <c r="M11" s="23" t="s">
        <v>16</v>
      </c>
      <c r="N11" s="16"/>
      <c r="P11" s="23" t="s">
        <v>16</v>
      </c>
      <c r="Q11" s="52" t="s">
        <v>17</v>
      </c>
      <c r="S11" s="23" t="s">
        <v>16</v>
      </c>
      <c r="T11" s="16"/>
      <c r="V11" s="23" t="s">
        <v>16</v>
      </c>
      <c r="W11" s="52" t="s">
        <v>17</v>
      </c>
      <c r="Y11" s="23" t="s">
        <v>16</v>
      </c>
      <c r="Z11" s="52" t="s">
        <v>17</v>
      </c>
      <c r="AB11" s="23" t="s">
        <v>16</v>
      </c>
      <c r="AC11" s="52" t="s">
        <v>17</v>
      </c>
      <c r="AE11" s="23" t="s">
        <v>16</v>
      </c>
      <c r="AF11" s="16"/>
    </row>
    <row r="12" spans="1:32" s="17" customFormat="1" ht="34.15" customHeight="1" x14ac:dyDescent="0.25">
      <c r="A12" s="40" t="s">
        <v>5</v>
      </c>
      <c r="B12" s="41">
        <f>SUM(B2:B11)</f>
        <v>72.650000000000006</v>
      </c>
      <c r="C12" s="18"/>
      <c r="D12" s="40" t="s">
        <v>5</v>
      </c>
      <c r="E12" s="42">
        <f>SUM(E2:E11)</f>
        <v>67.94</v>
      </c>
      <c r="F12" s="18"/>
      <c r="G12" s="40" t="s">
        <v>5</v>
      </c>
      <c r="H12" s="42">
        <f>SUM(H2:H11)</f>
        <v>67.94</v>
      </c>
      <c r="I12" s="18"/>
      <c r="J12" s="40" t="s">
        <v>5</v>
      </c>
      <c r="K12" s="41">
        <f>SUM(K2:K11)</f>
        <v>67.94</v>
      </c>
      <c r="M12" s="40" t="s">
        <v>5</v>
      </c>
      <c r="N12" s="41">
        <f>SUM(N2:N11)</f>
        <v>67.94</v>
      </c>
      <c r="P12" s="40" t="s">
        <v>5</v>
      </c>
      <c r="Q12" s="41">
        <f>SUM(Q2:Q11)</f>
        <v>72.650000000000006</v>
      </c>
      <c r="S12" s="40" t="s">
        <v>5</v>
      </c>
      <c r="T12" s="42">
        <f>SUM(T2:T11)</f>
        <v>67.94</v>
      </c>
      <c r="V12" s="40" t="s">
        <v>5</v>
      </c>
      <c r="W12" s="41">
        <f>SUM(W2:W11)</f>
        <v>72.650000000000006</v>
      </c>
      <c r="Y12" s="40" t="s">
        <v>5</v>
      </c>
      <c r="Z12" s="41">
        <f>SUM(Z2:Z11)</f>
        <v>72.650000000000006</v>
      </c>
      <c r="AB12" s="40" t="s">
        <v>5</v>
      </c>
      <c r="AC12" s="42">
        <f>SUM(AC2:AC11)</f>
        <v>66.37</v>
      </c>
      <c r="AE12" s="40" t="s">
        <v>5</v>
      </c>
      <c r="AF12" s="41">
        <f>SUM(AF2:AF11)</f>
        <v>80.5</v>
      </c>
    </row>
    <row r="13" spans="1:32" s="21" customFormat="1" ht="102.75" customHeight="1" x14ac:dyDescent="0.25">
      <c r="A13" s="24" t="s">
        <v>50</v>
      </c>
      <c r="B13" s="19"/>
      <c r="C13" s="7"/>
      <c r="D13" s="24" t="s">
        <v>51</v>
      </c>
      <c r="E13" s="19"/>
      <c r="F13" s="7"/>
      <c r="G13" s="24" t="s">
        <v>52</v>
      </c>
      <c r="H13" s="20"/>
      <c r="I13" s="7"/>
      <c r="J13" s="24" t="s">
        <v>53</v>
      </c>
      <c r="K13" s="20"/>
      <c r="L13" s="8"/>
      <c r="M13" s="24" t="s">
        <v>52</v>
      </c>
      <c r="N13" s="20"/>
      <c r="O13" s="8"/>
      <c r="P13" s="24" t="s">
        <v>52</v>
      </c>
      <c r="Q13" s="20"/>
      <c r="S13" s="24" t="s">
        <v>54</v>
      </c>
      <c r="T13" s="22"/>
      <c r="V13" s="24" t="s">
        <v>55</v>
      </c>
      <c r="W13" s="20"/>
      <c r="Y13" s="24" t="s">
        <v>55</v>
      </c>
      <c r="Z13" s="20"/>
      <c r="AB13" s="24" t="s">
        <v>56</v>
      </c>
      <c r="AC13" s="19"/>
      <c r="AE13" s="24" t="s">
        <v>57</v>
      </c>
      <c r="AF13" s="20"/>
    </row>
    <row r="14" spans="1:32" s="17" customFormat="1" ht="170.45" customHeight="1" x14ac:dyDescent="0.25">
      <c r="A14" s="67" t="s">
        <v>65</v>
      </c>
      <c r="B14" s="44">
        <f>B13+B12</f>
        <v>72.650000000000006</v>
      </c>
      <c r="C14" s="18"/>
      <c r="D14" s="67" t="s">
        <v>64</v>
      </c>
      <c r="E14" s="44">
        <f>E13+E12</f>
        <v>67.94</v>
      </c>
      <c r="F14" s="18"/>
      <c r="G14" s="67" t="s">
        <v>66</v>
      </c>
      <c r="H14" s="44">
        <f>H13+H12</f>
        <v>67.94</v>
      </c>
      <c r="I14" s="18"/>
      <c r="J14" s="67" t="s">
        <v>67</v>
      </c>
      <c r="K14" s="41">
        <f>K13+K12</f>
        <v>67.94</v>
      </c>
      <c r="M14" s="67" t="s">
        <v>68</v>
      </c>
      <c r="N14" s="41">
        <f>N13+N12</f>
        <v>67.94</v>
      </c>
      <c r="P14" s="67" t="s">
        <v>69</v>
      </c>
      <c r="Q14" s="41">
        <f>Q13+Q12</f>
        <v>72.650000000000006</v>
      </c>
      <c r="S14" s="67" t="s">
        <v>70</v>
      </c>
      <c r="T14" s="44">
        <f>T13+T12</f>
        <v>67.94</v>
      </c>
      <c r="V14" s="67" t="s">
        <v>71</v>
      </c>
      <c r="W14" s="41">
        <f>W13+W12</f>
        <v>72.650000000000006</v>
      </c>
      <c r="Y14" s="67" t="s">
        <v>71</v>
      </c>
      <c r="Z14" s="41">
        <f>Z12+Z13</f>
        <v>72.650000000000006</v>
      </c>
      <c r="AB14" s="67" t="s">
        <v>38</v>
      </c>
      <c r="AC14" s="41">
        <f>AC13+AC12</f>
        <v>66.37</v>
      </c>
      <c r="AE14" s="67" t="s">
        <v>72</v>
      </c>
      <c r="AF14" s="41">
        <f>AF13+AF12</f>
        <v>80.5</v>
      </c>
    </row>
    <row r="18" spans="1:17" ht="20.25" thickBot="1" x14ac:dyDescent="0.35">
      <c r="A18" s="32" t="s">
        <v>49</v>
      </c>
      <c r="B18" s="33"/>
      <c r="C18" s="33"/>
      <c r="D18" s="33"/>
      <c r="E18" s="33"/>
      <c r="F18" s="33"/>
      <c r="G18" s="33"/>
      <c r="H18" s="33"/>
      <c r="I18" s="33"/>
      <c r="J18" s="33"/>
    </row>
    <row r="19" spans="1:17" ht="92.45" customHeight="1" x14ac:dyDescent="0.25">
      <c r="A19" s="28" t="s">
        <v>7</v>
      </c>
      <c r="B19" s="29" t="s">
        <v>8</v>
      </c>
      <c r="C19" s="29" t="s">
        <v>30</v>
      </c>
      <c r="D19" s="30" t="s">
        <v>31</v>
      </c>
      <c r="E19" s="25"/>
      <c r="F19" s="25"/>
      <c r="G19" s="25"/>
      <c r="H19" s="25"/>
      <c r="I19" s="25"/>
      <c r="J19" s="25"/>
      <c r="K19" s="25"/>
      <c r="L19" s="25"/>
      <c r="M19" s="25"/>
      <c r="N19" s="31"/>
    </row>
    <row r="20" spans="1:17" s="17" customFormat="1" ht="33.6" customHeight="1" x14ac:dyDescent="0.25">
      <c r="A20" s="68" t="s">
        <v>13</v>
      </c>
      <c r="B20" s="45"/>
      <c r="C20" s="46">
        <f>B14</f>
        <v>72.650000000000006</v>
      </c>
      <c r="D20" s="47">
        <f t="shared" ref="D20:D28" si="0">C20*B20</f>
        <v>0</v>
      </c>
      <c r="E20" s="69"/>
      <c r="F20" s="69"/>
      <c r="G20" s="69"/>
      <c r="H20" s="69"/>
      <c r="I20" s="69"/>
      <c r="J20" s="69"/>
      <c r="K20" s="69"/>
      <c r="L20" s="70"/>
      <c r="M20" s="71"/>
      <c r="N20" s="72"/>
      <c r="Q20" s="18"/>
    </row>
    <row r="21" spans="1:17" s="17" customFormat="1" ht="33.6" customHeight="1" x14ac:dyDescent="0.25">
      <c r="A21" s="68" t="s">
        <v>35</v>
      </c>
      <c r="B21" s="45"/>
      <c r="C21" s="46">
        <f>E14</f>
        <v>67.94</v>
      </c>
      <c r="D21" s="47">
        <f t="shared" si="0"/>
        <v>0</v>
      </c>
      <c r="E21" s="69"/>
      <c r="F21" s="69"/>
      <c r="G21" s="75"/>
      <c r="H21" s="69"/>
      <c r="I21" s="69"/>
      <c r="J21" s="69"/>
      <c r="K21" s="69"/>
      <c r="L21" s="70"/>
      <c r="M21" s="71"/>
      <c r="N21" s="72"/>
      <c r="Q21" s="18"/>
    </row>
    <row r="22" spans="1:17" s="17" customFormat="1" ht="34.9" customHeight="1" x14ac:dyDescent="0.25">
      <c r="A22" s="73" t="s">
        <v>14</v>
      </c>
      <c r="B22" s="45"/>
      <c r="C22" s="46">
        <f>N14</f>
        <v>67.94</v>
      </c>
      <c r="D22" s="47">
        <f t="shared" si="0"/>
        <v>0</v>
      </c>
      <c r="E22" s="69"/>
      <c r="F22" s="69"/>
      <c r="G22" s="69"/>
      <c r="H22" s="69"/>
      <c r="I22" s="69"/>
      <c r="J22" s="69"/>
      <c r="K22" s="69"/>
      <c r="L22" s="70"/>
      <c r="M22" s="71"/>
      <c r="N22" s="72"/>
      <c r="Q22" s="18"/>
    </row>
    <row r="23" spans="1:17" s="17" customFormat="1" ht="34.9" customHeight="1" x14ac:dyDescent="0.25">
      <c r="A23" s="73" t="s">
        <v>19</v>
      </c>
      <c r="B23" s="45"/>
      <c r="C23" s="46">
        <f>T14</f>
        <v>67.94</v>
      </c>
      <c r="D23" s="47">
        <f t="shared" si="0"/>
        <v>0</v>
      </c>
      <c r="E23" s="69"/>
      <c r="F23" s="69"/>
      <c r="G23" s="69"/>
      <c r="H23" s="69"/>
      <c r="I23" s="69"/>
      <c r="J23" s="69"/>
      <c r="K23" s="69"/>
      <c r="L23" s="70"/>
      <c r="M23" s="71"/>
      <c r="N23" s="72"/>
      <c r="Q23" s="18"/>
    </row>
    <row r="24" spans="1:17" s="17" customFormat="1" ht="34.9" customHeight="1" x14ac:dyDescent="0.25">
      <c r="A24" s="73" t="s">
        <v>40</v>
      </c>
      <c r="B24" s="45"/>
      <c r="C24" s="46">
        <f>K14</f>
        <v>67.94</v>
      </c>
      <c r="D24" s="47">
        <f>C24*B24</f>
        <v>0</v>
      </c>
      <c r="E24" s="69"/>
      <c r="F24" s="69"/>
      <c r="G24" s="69"/>
      <c r="H24" s="69"/>
      <c r="I24" s="69"/>
      <c r="J24" s="69"/>
      <c r="K24" s="69"/>
      <c r="L24" s="70"/>
      <c r="M24" s="71"/>
      <c r="N24" s="72"/>
      <c r="Q24" s="18"/>
    </row>
    <row r="25" spans="1:17" s="17" customFormat="1" ht="34.9" customHeight="1" x14ac:dyDescent="0.25">
      <c r="A25" s="73" t="s">
        <v>15</v>
      </c>
      <c r="B25" s="45"/>
      <c r="C25" s="46">
        <f>Q14</f>
        <v>72.650000000000006</v>
      </c>
      <c r="D25" s="47">
        <f t="shared" si="0"/>
        <v>0</v>
      </c>
      <c r="E25" s="69"/>
      <c r="F25" s="69"/>
      <c r="G25" s="69" t="s">
        <v>36</v>
      </c>
      <c r="H25" s="69"/>
      <c r="I25" s="69"/>
      <c r="J25" s="69"/>
      <c r="K25" s="69"/>
      <c r="L25" s="70"/>
      <c r="M25" s="71"/>
      <c r="N25" s="72"/>
      <c r="Q25" s="18"/>
    </row>
    <row r="26" spans="1:17" s="17" customFormat="1" ht="34.9" customHeight="1" x14ac:dyDescent="0.25">
      <c r="A26" s="73" t="s">
        <v>41</v>
      </c>
      <c r="B26" s="45"/>
      <c r="C26" s="46">
        <f>Q14</f>
        <v>72.650000000000006</v>
      </c>
      <c r="D26" s="47">
        <f>C26*B26</f>
        <v>0</v>
      </c>
      <c r="E26" s="69"/>
      <c r="F26" s="69"/>
      <c r="G26" s="69"/>
      <c r="H26" s="69"/>
      <c r="I26" s="69"/>
      <c r="J26" s="69"/>
      <c r="K26" s="69"/>
      <c r="L26" s="70"/>
      <c r="M26" s="71"/>
      <c r="N26" s="72"/>
      <c r="Q26" s="18"/>
    </row>
    <row r="27" spans="1:17" s="17" customFormat="1" ht="45.6" customHeight="1" x14ac:dyDescent="0.25">
      <c r="A27" s="73" t="s">
        <v>74</v>
      </c>
      <c r="B27" s="45"/>
      <c r="C27" s="46">
        <f>Z14</f>
        <v>72.650000000000006</v>
      </c>
      <c r="D27" s="47">
        <f t="shared" si="0"/>
        <v>0</v>
      </c>
      <c r="E27" s="69"/>
      <c r="F27" s="69"/>
      <c r="G27" s="69"/>
      <c r="H27" s="69"/>
      <c r="I27" s="69"/>
      <c r="J27" s="69"/>
      <c r="K27" s="69"/>
      <c r="L27" s="70"/>
      <c r="M27" s="71"/>
      <c r="N27" s="74"/>
      <c r="Q27" s="18"/>
    </row>
    <row r="28" spans="1:17" ht="45.6" customHeight="1" x14ac:dyDescent="0.25">
      <c r="A28" s="36" t="s">
        <v>42</v>
      </c>
      <c r="B28" s="45"/>
      <c r="C28" s="53">
        <f>C35</f>
        <v>0</v>
      </c>
      <c r="D28" s="47">
        <f t="shared" si="0"/>
        <v>0</v>
      </c>
      <c r="E28" s="34"/>
      <c r="F28" s="34"/>
      <c r="G28" s="34"/>
      <c r="H28" s="34"/>
      <c r="I28" s="34"/>
      <c r="J28" s="34"/>
      <c r="K28" s="34"/>
      <c r="L28" s="3"/>
      <c r="M28" s="35"/>
      <c r="N28" s="7"/>
    </row>
    <row r="29" spans="1:17" ht="45.6" customHeight="1" x14ac:dyDescent="0.25">
      <c r="A29" s="36" t="s">
        <v>23</v>
      </c>
      <c r="B29" s="45"/>
      <c r="C29" s="53">
        <f>B33</f>
        <v>0</v>
      </c>
      <c r="D29" s="47">
        <f>C29*12*B29</f>
        <v>0</v>
      </c>
      <c r="E29" s="34"/>
      <c r="F29" s="34"/>
      <c r="G29" s="34"/>
      <c r="H29" s="34"/>
      <c r="I29" s="34"/>
      <c r="J29" s="34"/>
      <c r="K29" s="34"/>
      <c r="L29" s="3"/>
      <c r="M29" s="35"/>
      <c r="N29" s="7"/>
    </row>
    <row r="30" spans="1:17" ht="45.6" customHeight="1" x14ac:dyDescent="0.25">
      <c r="A30" s="36" t="s">
        <v>24</v>
      </c>
      <c r="B30" s="45"/>
      <c r="C30" s="53">
        <v>0</v>
      </c>
      <c r="D30" s="47">
        <f>C30*12*B30</f>
        <v>0</v>
      </c>
      <c r="E30" s="34"/>
      <c r="F30" s="34"/>
      <c r="G30" s="34"/>
      <c r="H30" s="34"/>
      <c r="I30" s="34"/>
      <c r="J30" s="34"/>
      <c r="K30" s="34"/>
      <c r="L30" s="3"/>
      <c r="M30" s="35"/>
      <c r="N30" s="7"/>
    </row>
    <row r="31" spans="1:17" ht="37.9" customHeight="1" thickBot="1" x14ac:dyDescent="0.3">
      <c r="A31" s="37" t="s">
        <v>34</v>
      </c>
      <c r="B31" s="38"/>
      <c r="C31" s="38"/>
      <c r="D31" s="48">
        <f>SUM(D20:D30)</f>
        <v>0</v>
      </c>
      <c r="E31" s="5"/>
      <c r="F31" s="5"/>
      <c r="G31" s="5"/>
      <c r="H31" s="5"/>
      <c r="I31" s="5"/>
      <c r="J31" s="5"/>
      <c r="K31" s="5"/>
      <c r="L31" s="6"/>
      <c r="M31" s="3"/>
    </row>
    <row r="32" spans="1:17" ht="30" customHeight="1" thickBot="1" x14ac:dyDescent="0.3">
      <c r="A32" s="25"/>
      <c r="B32" s="5"/>
      <c r="C32" s="5"/>
      <c r="D32" s="5"/>
      <c r="E32" s="5"/>
      <c r="F32" s="5"/>
      <c r="G32" s="5"/>
      <c r="H32" s="5"/>
      <c r="I32" s="5"/>
      <c r="J32" s="5"/>
      <c r="K32" s="5"/>
      <c r="L32" s="6"/>
      <c r="M32" s="3"/>
    </row>
    <row r="33" spans="1:17" ht="59.45" customHeight="1" x14ac:dyDescent="0.25">
      <c r="A33" s="54" t="s">
        <v>58</v>
      </c>
      <c r="B33" s="10"/>
      <c r="C33" s="76" t="s">
        <v>21</v>
      </c>
      <c r="D33" s="77"/>
      <c r="E33" s="5"/>
      <c r="F33" s="5"/>
      <c r="G33" s="5"/>
      <c r="H33" s="5"/>
      <c r="I33" s="5"/>
      <c r="J33" s="5"/>
      <c r="K33" s="5"/>
      <c r="L33" s="6"/>
      <c r="M33" s="3"/>
    </row>
    <row r="34" spans="1:17" ht="65.45" customHeight="1" thickBot="1" x14ac:dyDescent="0.3">
      <c r="A34" s="55" t="s">
        <v>59</v>
      </c>
      <c r="B34" s="11"/>
      <c r="C34" s="78" t="s">
        <v>21</v>
      </c>
      <c r="D34" s="79"/>
      <c r="E34" s="5"/>
      <c r="F34" s="5"/>
      <c r="G34" s="5"/>
      <c r="H34" s="5"/>
      <c r="I34" s="5"/>
      <c r="J34" s="5"/>
      <c r="K34" s="5"/>
      <c r="L34" s="6"/>
      <c r="M34" s="3"/>
    </row>
    <row r="35" spans="1:17" ht="117.6" customHeight="1" thickBot="1" x14ac:dyDescent="0.3">
      <c r="A35" s="56" t="s">
        <v>33</v>
      </c>
      <c r="B35" s="57" t="s">
        <v>60</v>
      </c>
      <c r="C35" s="12"/>
      <c r="D35" s="58" t="s">
        <v>75</v>
      </c>
      <c r="E35" s="59" t="s">
        <v>62</v>
      </c>
      <c r="F35" s="7"/>
      <c r="G35" s="7"/>
      <c r="H35" s="7"/>
      <c r="I35" s="7"/>
      <c r="J35" s="7"/>
      <c r="K35" s="1"/>
      <c r="M35" s="2"/>
      <c r="N35" s="1"/>
      <c r="P35" s="2"/>
      <c r="Q35" s="1"/>
    </row>
    <row r="36" spans="1:17" ht="95.25" thickBot="1" x14ac:dyDescent="0.3">
      <c r="A36" s="60" t="s">
        <v>43</v>
      </c>
      <c r="B36" s="61" t="s">
        <v>61</v>
      </c>
      <c r="C36" s="13" t="s">
        <v>36</v>
      </c>
      <c r="D36" s="62" t="s">
        <v>25</v>
      </c>
      <c r="E36" s="63" t="s">
        <v>62</v>
      </c>
      <c r="F36" s="7"/>
      <c r="G36" s="7"/>
      <c r="H36" s="7"/>
      <c r="I36" s="7"/>
      <c r="J36" s="7"/>
      <c r="K36" s="1"/>
      <c r="M36" s="2"/>
      <c r="N36" s="1"/>
      <c r="P36" s="2"/>
      <c r="Q36" s="1"/>
    </row>
    <row r="37" spans="1:17" ht="19.5" thickBot="1" x14ac:dyDescent="0.3">
      <c r="A37" s="8"/>
      <c r="B37" s="7"/>
      <c r="C37" s="9"/>
      <c r="D37" s="26"/>
      <c r="E37" s="27"/>
      <c r="F37" s="7"/>
      <c r="G37" s="7"/>
      <c r="H37" s="7"/>
      <c r="I37" s="7"/>
      <c r="J37" s="7"/>
      <c r="K37" s="1"/>
      <c r="M37" s="2"/>
      <c r="N37" s="1"/>
      <c r="P37" s="2"/>
      <c r="Q37" s="1"/>
    </row>
    <row r="38" spans="1:17" ht="111" thickBot="1" x14ac:dyDescent="0.3">
      <c r="A38" s="64" t="s">
        <v>37</v>
      </c>
      <c r="B38" s="65" t="s">
        <v>44</v>
      </c>
      <c r="C38" s="14"/>
      <c r="D38" s="66" t="s">
        <v>63</v>
      </c>
      <c r="E38" s="59" t="s">
        <v>62</v>
      </c>
      <c r="F38" s="7"/>
      <c r="G38" s="7"/>
      <c r="H38" s="7"/>
      <c r="I38" s="7"/>
      <c r="J38" s="7"/>
      <c r="K38" s="1"/>
      <c r="M38" s="2"/>
      <c r="N38" s="1"/>
      <c r="P38" s="2"/>
      <c r="Q38" s="1"/>
    </row>
    <row r="39" spans="1:17" ht="18.75" x14ac:dyDescent="0.25">
      <c r="A39" s="8"/>
      <c r="B39" s="7"/>
      <c r="C39" s="9"/>
      <c r="D39" s="26"/>
      <c r="E39" s="27"/>
      <c r="F39" s="7"/>
      <c r="G39" s="7"/>
      <c r="H39" s="7"/>
      <c r="I39" s="7"/>
      <c r="J39" s="7"/>
      <c r="K39" s="1"/>
      <c r="M39" s="2"/>
      <c r="N39" s="1"/>
      <c r="P39" s="2"/>
      <c r="Q39" s="1"/>
    </row>
    <row r="40" spans="1:17" ht="43.9" customHeight="1" x14ac:dyDescent="0.4">
      <c r="A40" s="39" t="s">
        <v>22</v>
      </c>
    </row>
  </sheetData>
  <sheetProtection selectLockedCells="1"/>
  <mergeCells count="2">
    <mergeCell ref="C33:D33"/>
    <mergeCell ref="C34:D34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הצעות מחיר מכרז אבטחה 18.2024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תמר קציר - דוברות</cp:lastModifiedBy>
  <cp:lastPrinted>2024-05-28T09:42:40Z</cp:lastPrinted>
  <dcterms:created xsi:type="dcterms:W3CDTF">2022-01-23T06:42:37Z</dcterms:created>
  <dcterms:modified xsi:type="dcterms:W3CDTF">2026-06-29T05:50:13Z</dcterms:modified>
</cp:coreProperties>
</file>